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I Charts" sheetId="1" r:id="rId4"/>
    <sheet state="visible" name="Detailed ROI" sheetId="2" r:id="rId5"/>
  </sheets>
  <definedNames/>
  <calcPr/>
  <extLst>
    <ext uri="GoogleSheetsCustomDataVersion1">
      <go:sheetsCustomData xmlns:go="http://customooxmlschemas.google.com/" r:id="rId6" roundtripDataSignature="AMtx7mgkolkvhLzT2FgQmKUsHAYNs8Ry5w=="/>
    </ext>
  </extLst>
</workbook>
</file>

<file path=xl/sharedStrings.xml><?xml version="1.0" encoding="utf-8"?>
<sst xmlns="http://schemas.openxmlformats.org/spreadsheetml/2006/main" count="56" uniqueCount="44">
  <si>
    <t>Sourcing Productivity</t>
  </si>
  <si>
    <t>What is your current project spend?</t>
  </si>
  <si>
    <t>How much additional spend can your team address through RFx automation?</t>
  </si>
  <si>
    <t>Total spend addressable by investing in sourcing productivity</t>
  </si>
  <si>
    <t>Current net savings percentage driven on addressable spend:</t>
  </si>
  <si>
    <t>Additional incremental savings using artificial intelligence and machine learning:</t>
  </si>
  <si>
    <t>Year 1</t>
  </si>
  <si>
    <t>Year 2</t>
  </si>
  <si>
    <t>Year 3</t>
  </si>
  <si>
    <t>Year 4</t>
  </si>
  <si>
    <t>Year 5</t>
  </si>
  <si>
    <t>Baseline</t>
  </si>
  <si>
    <t>Current savings drive by sourcing activities</t>
  </si>
  <si>
    <t>Cumulative current savings driven by sourcing activities</t>
  </si>
  <si>
    <t>With Bid Ops</t>
  </si>
  <si>
    <t>Additional Savings with Bid Ops</t>
  </si>
  <si>
    <t>Implementation</t>
  </si>
  <si>
    <t>Fees</t>
  </si>
  <si>
    <t>Bid Ops Annual Return on Investment</t>
  </si>
  <si>
    <t>Cumulative Savings from Bid Ops</t>
  </si>
  <si>
    <t>Bid Ops Cumulative Return on Investment</t>
  </si>
  <si>
    <t>Total spend addressed by sourcing events</t>
  </si>
  <si>
    <t>Cumulative return:</t>
  </si>
  <si>
    <t>Sourcing events per year</t>
  </si>
  <si>
    <t>Savings due to sourcing events:</t>
  </si>
  <si>
    <t>% savings due to sourcing events</t>
  </si>
  <si>
    <t>/ benchmark</t>
  </si>
  <si>
    <t>Current spend managed</t>
  </si>
  <si>
    <t>Money saved today by procurement</t>
  </si>
  <si>
    <t>Current savings</t>
  </si>
  <si>
    <t>Money saved per million of spend</t>
  </si>
  <si>
    <t>Cumulative Base Savings</t>
  </si>
  <si>
    <t>Incremental spend managed with Bid Ops</t>
  </si>
  <si>
    <t>Long-tail spend not addressed by procurement</t>
  </si>
  <si>
    <t>Incremental Savings with Bid Ops</t>
  </si>
  <si>
    <t>Sourcing events needed to address long-tail spend</t>
  </si>
  <si>
    <t>Spend managed per sourcing event</t>
  </si>
  <si>
    <t>Money saved per sourcing event</t>
  </si>
  <si>
    <t>Savings</t>
  </si>
  <si>
    <t>Increased sourcing event capacity with Bid Ops</t>
  </si>
  <si>
    <t>Total sourcing event capacity with Bid Ops</t>
  </si>
  <si>
    <t>Incremental sourcing events to run with Bid Ops</t>
  </si>
  <si>
    <t>Long-tail spend addressed with Bid Ops</t>
  </si>
  <si>
    <t>Incremental savings with Bid Ops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</si>
</sst>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&quot;$&quot;#,##0"/>
  </numFmts>
  <fonts count="8">
    <font>
      <sz val="10.0"/>
      <color rgb="FF000000"/>
      <name val="Arial"/>
    </font>
    <font>
      <b/>
      <sz val="10.0"/>
      <color rgb="FFE4F6F2"/>
      <name val="Arial"/>
    </font>
    <font>
      <color rgb="FFE4F6F2"/>
    </font>
    <font>
      <b/>
      <sz val="10.0"/>
      <color theme="1"/>
      <name val="Arial"/>
    </font>
    <font>
      <sz val="10.0"/>
      <color theme="1"/>
      <name val="Arial"/>
    </font>
    <font>
      <i/>
      <sz val="10.0"/>
      <color theme="1"/>
      <name val="Arial"/>
    </font>
    <font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E4F6F2"/>
        <bgColor rgb="FFE4F6F2"/>
      </patternFill>
    </fill>
    <fill>
      <patternFill patternType="solid">
        <fgColor rgb="FFFFF2CC"/>
        <bgColor rgb="FFFFF2CC"/>
      </patternFill>
    </fill>
  </fills>
  <borders count="6">
    <border/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0" fontId="3" numFmtId="0" xfId="0" applyFont="1"/>
    <xf borderId="0" fillId="0" fontId="4" numFmtId="0" xfId="0" applyAlignment="1" applyFont="1">
      <alignment horizontal="right"/>
    </xf>
    <xf borderId="0" fillId="3" fontId="4" numFmtId="164" xfId="0" applyFill="1" applyFont="1" applyNumberFormat="1"/>
    <xf borderId="0" fillId="0" fontId="4" numFmtId="164" xfId="0" applyFont="1" applyNumberFormat="1"/>
    <xf borderId="0" fillId="0" fontId="4" numFmtId="9" xfId="0" applyFont="1" applyNumberFormat="1"/>
    <xf borderId="0" fillId="3" fontId="4" numFmtId="10" xfId="0" applyFont="1" applyNumberFormat="1"/>
    <xf borderId="0" fillId="0" fontId="4" numFmtId="0" xfId="0" applyFont="1"/>
    <xf borderId="0" fillId="0" fontId="5" numFmtId="0" xfId="0" applyFont="1"/>
    <xf borderId="0" fillId="0" fontId="3" numFmtId="0" xfId="0" applyAlignment="1" applyFont="1">
      <alignment horizontal="left"/>
    </xf>
    <xf borderId="0" fillId="2" fontId="4" numFmtId="0" xfId="0" applyFont="1"/>
    <xf borderId="0" fillId="2" fontId="4" numFmtId="165" xfId="0" applyFont="1" applyNumberFormat="1"/>
    <xf borderId="0" fillId="2" fontId="6" numFmtId="0" xfId="0" applyFont="1"/>
    <xf borderId="0" fillId="2" fontId="7" numFmtId="0" xfId="0" applyFont="1"/>
    <xf borderId="1" fillId="3" fontId="4" numFmtId="165" xfId="0" applyBorder="1" applyFont="1" applyNumberFormat="1"/>
    <xf borderId="1" fillId="3" fontId="4" numFmtId="0" xfId="0" applyBorder="1" applyFont="1"/>
    <xf borderId="1" fillId="3" fontId="4" numFmtId="9" xfId="0" applyBorder="1" applyFont="1" applyNumberFormat="1"/>
    <xf borderId="2" fillId="3" fontId="4" numFmtId="164" xfId="0" applyBorder="1" applyFont="1" applyNumberFormat="1"/>
    <xf borderId="3" fillId="3" fontId="4" numFmtId="164" xfId="0" applyBorder="1" applyFont="1" applyNumberFormat="1"/>
    <xf borderId="4" fillId="3" fontId="4" numFmtId="164" xfId="0" applyBorder="1" applyFont="1" applyNumberFormat="1"/>
    <xf borderId="0" fillId="0" fontId="4" numFmtId="165" xfId="0" applyFont="1" applyNumberFormat="1"/>
    <xf borderId="5" fillId="0" fontId="4" numFmtId="0" xfId="0" applyBorder="1" applyFont="1"/>
    <xf borderId="5" fillId="0" fontId="4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Total Procurement Savings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Cumulative current savings driven by sourcing activities</c:v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cat>
            <c:strRef>
              <c:f>'ROI Charts'!$B$12:$F$12</c:f>
            </c:strRef>
          </c:cat>
          <c:val>
            <c:numRef>
              <c:f>'ROI Charts'!$B$15:$F$15</c:f>
              <c:numCache/>
            </c:numRef>
          </c:val>
        </c:ser>
        <c:ser>
          <c:idx val="1"/>
          <c:order val="1"/>
          <c:tx>
            <c:v>Cumulative Savings from Bid Ops</c:v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cat>
            <c:strRef>
              <c:f>'ROI Charts'!$B$12:$F$12</c:f>
            </c:strRef>
          </c:cat>
          <c:val>
            <c:numRef>
              <c:f>'ROI Charts'!$B$22:$F$22</c:f>
              <c:numCache/>
            </c:numRef>
          </c:val>
        </c:ser>
        <c:overlap val="100"/>
        <c:axId val="2001585218"/>
        <c:axId val="452205930"/>
      </c:barChart>
      <c:catAx>
        <c:axId val="20015852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452205930"/>
      </c:catAx>
      <c:valAx>
        <c:axId val="4522059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2001585218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Bid Ops Cumulative ROI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Bid Ops Cumulative Return on Investment</c:v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cat>
            <c:strRef>
              <c:f>'ROI Charts'!$B$12:$F$12</c:f>
            </c:strRef>
          </c:cat>
          <c:val>
            <c:numRef>
              <c:f>'ROI Charts'!$B$23:$F$23</c:f>
              <c:numCache/>
            </c:numRef>
          </c:val>
        </c:ser>
        <c:overlap val="100"/>
        <c:axId val="1895082574"/>
        <c:axId val="1975044156"/>
      </c:barChart>
      <c:catAx>
        <c:axId val="18950825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975044156"/>
      </c:catAx>
      <c:valAx>
        <c:axId val="19750441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895082574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Total Procurement Savings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Cumulative Base Savings</c:v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cat>
            <c:strRef>
              <c:f>'Detailed ROI'!$F$5:$J$5</c:f>
            </c:strRef>
          </c:cat>
          <c:val>
            <c:numRef>
              <c:f>'Detailed ROI'!$F$8:$J$8</c:f>
              <c:numCache/>
            </c:numRef>
          </c:val>
        </c:ser>
        <c:ser>
          <c:idx val="1"/>
          <c:order val="1"/>
          <c:tx>
            <c:v>Cumulative Savings from Bid Ops</c:v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cat>
            <c:strRef>
              <c:f>'Detailed ROI'!$F$5:$J$5</c:f>
            </c:strRef>
          </c:cat>
          <c:val>
            <c:numRef>
              <c:f>'Detailed ROI'!$F$16:$J$16</c:f>
              <c:numCache/>
            </c:numRef>
          </c:val>
        </c:ser>
        <c:overlap val="100"/>
        <c:axId val="1571271356"/>
        <c:axId val="1798513309"/>
      </c:barChart>
      <c:catAx>
        <c:axId val="15712713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798513309"/>
      </c:catAx>
      <c:valAx>
        <c:axId val="17985133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571271356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Bid Ops Cumulative ROI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Bid Ops Cumulative Return on Investment</c:v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cat>
            <c:strRef>
              <c:f>'Detailed ROI'!$F$5:$J$5</c:f>
            </c:strRef>
          </c:cat>
          <c:val>
            <c:numRef>
              <c:f>'Detailed ROI'!$F$17:$J$17</c:f>
              <c:numCache/>
            </c:numRef>
          </c:val>
        </c:ser>
        <c:overlap val="100"/>
        <c:axId val="177435158"/>
        <c:axId val="37566793"/>
      </c:barChart>
      <c:catAx>
        <c:axId val="1774351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37566793"/>
      </c:catAx>
      <c:valAx>
        <c:axId val="375667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77435158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28575</xdr:colOff>
      <xdr:row>25</xdr:row>
      <xdr:rowOff>28575</xdr:rowOff>
    </xdr:from>
    <xdr:ext cx="5715000" cy="3533775"/>
    <xdr:graphicFrame>
      <xdr:nvGraphicFramePr>
        <xdr:cNvPr id="1212731545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152400</xdr:colOff>
      <xdr:row>25</xdr:row>
      <xdr:rowOff>28575</xdr:rowOff>
    </xdr:from>
    <xdr:ext cx="5715000" cy="3533775"/>
    <xdr:graphicFrame>
      <xdr:nvGraphicFramePr>
        <xdr:cNvPr id="1815990566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152400</xdr:colOff>
      <xdr:row>0</xdr:row>
      <xdr:rowOff>142875</xdr:rowOff>
    </xdr:from>
    <xdr:ext cx="2200275" cy="638175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209550</xdr:colOff>
      <xdr:row>34</xdr:row>
      <xdr:rowOff>19050</xdr:rowOff>
    </xdr:from>
    <xdr:ext cx="5715000" cy="3533775"/>
    <xdr:graphicFrame>
      <xdr:nvGraphicFramePr>
        <xdr:cNvPr id="209982902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333375</xdr:colOff>
      <xdr:row>34</xdr:row>
      <xdr:rowOff>19050</xdr:rowOff>
    </xdr:from>
    <xdr:ext cx="5715000" cy="3533775"/>
    <xdr:graphicFrame>
      <xdr:nvGraphicFramePr>
        <xdr:cNvPr id="689991200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152400</xdr:colOff>
      <xdr:row>0</xdr:row>
      <xdr:rowOff>142875</xdr:rowOff>
    </xdr:from>
    <xdr:ext cx="2200275" cy="638175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77.57"/>
  </cols>
  <sheetData>
    <row r="1" ht="75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0</v>
      </c>
    </row>
    <row r="3" ht="15.75" customHeight="1">
      <c r="A3" s="4" t="s">
        <v>1</v>
      </c>
      <c r="B3" s="5">
        <v>3.0E7</v>
      </c>
    </row>
    <row r="4" ht="15.75" customHeight="1">
      <c r="A4" s="4" t="s">
        <v>2</v>
      </c>
      <c r="B4" s="5">
        <f>B3*2</f>
        <v>60000000</v>
      </c>
    </row>
    <row r="5" ht="15.75" customHeight="1">
      <c r="A5" s="4" t="s">
        <v>3</v>
      </c>
      <c r="B5" s="6">
        <f>B4+B3</f>
        <v>90000000</v>
      </c>
    </row>
    <row r="6" ht="15.75" customHeight="1">
      <c r="A6" s="4"/>
      <c r="B6" s="7"/>
    </row>
    <row r="7" ht="15.75" customHeight="1">
      <c r="A7" s="4" t="s">
        <v>4</v>
      </c>
      <c r="B7" s="8">
        <v>0.015</v>
      </c>
    </row>
    <row r="8" ht="15.75" customHeight="1">
      <c r="A8" s="4" t="s">
        <v>5</v>
      </c>
      <c r="B8" s="7">
        <f>B7*2</f>
        <v>0.03</v>
      </c>
    </row>
    <row r="9" ht="15.75" customHeight="1">
      <c r="A9" s="4"/>
      <c r="B9" s="6"/>
    </row>
    <row r="10" ht="15.75" customHeight="1">
      <c r="A10" s="4"/>
    </row>
    <row r="11" ht="15.75" customHeight="1">
      <c r="A11" s="4"/>
      <c r="B11" s="9"/>
      <c r="C11" s="9"/>
      <c r="D11" s="9"/>
      <c r="E11" s="9"/>
      <c r="F11" s="9"/>
    </row>
    <row r="12" ht="15.75" customHeight="1">
      <c r="A12" s="4"/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</row>
    <row r="13" ht="15.75" customHeight="1">
      <c r="A13" s="11" t="s">
        <v>11</v>
      </c>
      <c r="B13" s="6"/>
      <c r="C13" s="6"/>
      <c r="D13" s="6"/>
      <c r="E13" s="6"/>
      <c r="F13" s="6"/>
    </row>
    <row r="14" ht="15.75" customHeight="1">
      <c r="A14" s="4" t="s">
        <v>12</v>
      </c>
      <c r="B14" s="6">
        <f t="shared" ref="B14:F14" si="1">$B$3*$B$7</f>
        <v>450000</v>
      </c>
      <c r="C14" s="6">
        <f t="shared" si="1"/>
        <v>450000</v>
      </c>
      <c r="D14" s="6">
        <f t="shared" si="1"/>
        <v>450000</v>
      </c>
      <c r="E14" s="6">
        <f t="shared" si="1"/>
        <v>450000</v>
      </c>
      <c r="F14" s="6">
        <f t="shared" si="1"/>
        <v>450000</v>
      </c>
    </row>
    <row r="15" ht="15.75" customHeight="1">
      <c r="A15" s="4" t="s">
        <v>13</v>
      </c>
      <c r="B15" s="6">
        <f>B14</f>
        <v>450000</v>
      </c>
      <c r="C15" s="6">
        <f t="shared" ref="C15:F15" si="2">B15+C14</f>
        <v>900000</v>
      </c>
      <c r="D15" s="6">
        <f t="shared" si="2"/>
        <v>1350000</v>
      </c>
      <c r="E15" s="6">
        <f t="shared" si="2"/>
        <v>1800000</v>
      </c>
      <c r="F15" s="6">
        <f t="shared" si="2"/>
        <v>2250000</v>
      </c>
    </row>
    <row r="16" ht="15.75" customHeight="1">
      <c r="A16" s="4"/>
      <c r="B16" s="6"/>
      <c r="C16" s="6"/>
      <c r="D16" s="6"/>
      <c r="E16" s="6"/>
      <c r="F16" s="6"/>
    </row>
    <row r="17" ht="15.75" customHeight="1">
      <c r="A17" s="11" t="s">
        <v>14</v>
      </c>
      <c r="B17" s="6"/>
      <c r="C17" s="6"/>
      <c r="D17" s="6"/>
      <c r="E17" s="6"/>
      <c r="F17" s="6"/>
    </row>
    <row r="18" ht="15.75" customHeight="1">
      <c r="A18" s="4" t="s">
        <v>15</v>
      </c>
      <c r="B18" s="6">
        <f t="shared" ref="B18:F18" si="3">$B$5*$B$8</f>
        <v>2700000</v>
      </c>
      <c r="C18" s="6">
        <f t="shared" si="3"/>
        <v>2700000</v>
      </c>
      <c r="D18" s="6">
        <f t="shared" si="3"/>
        <v>2700000</v>
      </c>
      <c r="E18" s="6">
        <f t="shared" si="3"/>
        <v>2700000</v>
      </c>
      <c r="F18" s="6">
        <f t="shared" si="3"/>
        <v>2700000</v>
      </c>
    </row>
    <row r="19" ht="15.75" customHeight="1">
      <c r="A19" s="4" t="s">
        <v>16</v>
      </c>
      <c r="B19" s="6">
        <v>0.0</v>
      </c>
      <c r="C19" s="6">
        <v>0.0</v>
      </c>
      <c r="D19" s="6">
        <v>0.0</v>
      </c>
      <c r="E19" s="6">
        <v>0.0</v>
      </c>
      <c r="F19" s="6">
        <v>0.0</v>
      </c>
    </row>
    <row r="20" ht="15.75" customHeight="1">
      <c r="A20" s="4" t="s">
        <v>17</v>
      </c>
      <c r="B20" s="6">
        <v>-50000.0</v>
      </c>
      <c r="C20" s="6">
        <v>-50000.0</v>
      </c>
      <c r="D20" s="6">
        <v>-50000.0</v>
      </c>
      <c r="E20" s="6">
        <v>-50000.0</v>
      </c>
      <c r="F20" s="6">
        <v>-50000.0</v>
      </c>
    </row>
    <row r="21" ht="15.75" customHeight="1">
      <c r="A21" s="4" t="s">
        <v>18</v>
      </c>
      <c r="B21" s="6">
        <f t="shared" ref="B21:F21" si="4">SUM(B18:B20)</f>
        <v>2650000</v>
      </c>
      <c r="C21" s="6">
        <f t="shared" si="4"/>
        <v>2650000</v>
      </c>
      <c r="D21" s="6">
        <f t="shared" si="4"/>
        <v>2650000</v>
      </c>
      <c r="E21" s="6">
        <f t="shared" si="4"/>
        <v>2650000</v>
      </c>
      <c r="F21" s="6">
        <f t="shared" si="4"/>
        <v>2650000</v>
      </c>
    </row>
    <row r="22" ht="15.75" customHeight="1">
      <c r="A22" s="4" t="s">
        <v>19</v>
      </c>
      <c r="B22" s="6">
        <f>B18</f>
        <v>2700000</v>
      </c>
      <c r="C22" s="6">
        <f t="shared" ref="C22:F22" si="5">B22+C18</f>
        <v>5400000</v>
      </c>
      <c r="D22" s="6">
        <f t="shared" si="5"/>
        <v>8100000</v>
      </c>
      <c r="E22" s="6">
        <f t="shared" si="5"/>
        <v>10800000</v>
      </c>
      <c r="F22" s="6">
        <f t="shared" si="5"/>
        <v>13500000</v>
      </c>
    </row>
    <row r="23" ht="15.75" customHeight="1">
      <c r="A23" s="4" t="s">
        <v>20</v>
      </c>
      <c r="B23" s="6">
        <f>B21</f>
        <v>2650000</v>
      </c>
      <c r="C23" s="6">
        <f t="shared" ref="C23:F23" si="6">B23+C21</f>
        <v>5300000</v>
      </c>
      <c r="D23" s="6">
        <f t="shared" si="6"/>
        <v>7950000</v>
      </c>
      <c r="E23" s="6">
        <f t="shared" si="6"/>
        <v>10600000</v>
      </c>
      <c r="F23" s="6">
        <f t="shared" si="6"/>
        <v>13250000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48.43"/>
    <col customWidth="1" min="5" max="5" width="36.57"/>
  </cols>
  <sheetData>
    <row r="1" ht="75.0" customHeight="1">
      <c r="A1" s="12"/>
      <c r="B1" s="13"/>
      <c r="C1" s="14"/>
      <c r="D1" s="14"/>
      <c r="E1" s="12"/>
      <c r="F1" s="14"/>
      <c r="G1" s="14"/>
      <c r="H1" s="14"/>
      <c r="I1" s="14"/>
      <c r="J1" s="1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5.75" customHeight="1">
      <c r="A2" s="9" t="s">
        <v>21</v>
      </c>
      <c r="B2" s="16">
        <v>1000000.0</v>
      </c>
      <c r="E2" s="9" t="s">
        <v>22</v>
      </c>
    </row>
    <row r="3" ht="15.75" customHeight="1">
      <c r="A3" s="9" t="s">
        <v>23</v>
      </c>
      <c r="B3" s="17">
        <v>100.0</v>
      </c>
      <c r="E3" s="9" t="s">
        <v>24</v>
      </c>
      <c r="F3" s="18">
        <v>0.05</v>
      </c>
    </row>
    <row r="4" ht="15.75" customHeight="1">
      <c r="A4" s="9" t="s">
        <v>25</v>
      </c>
      <c r="B4" s="7">
        <v>0.05</v>
      </c>
      <c r="C4" s="9" t="s">
        <v>26</v>
      </c>
    </row>
    <row r="5" ht="15.75" customHeight="1">
      <c r="A5" s="9"/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ht="15.75" customHeight="1">
      <c r="A6" s="9"/>
      <c r="E6" s="9" t="s">
        <v>27</v>
      </c>
      <c r="F6" s="19">
        <v>1000000.0</v>
      </c>
      <c r="G6" s="20">
        <v>1000000.0</v>
      </c>
      <c r="H6" s="20">
        <v>1000000.0</v>
      </c>
      <c r="I6" s="20">
        <v>1000000.0</v>
      </c>
      <c r="J6" s="21">
        <v>1000000.0</v>
      </c>
    </row>
    <row r="7" ht="15.75" customHeight="1">
      <c r="A7" s="9" t="s">
        <v>28</v>
      </c>
      <c r="B7" s="22">
        <f>B4*B2</f>
        <v>50000</v>
      </c>
      <c r="E7" s="9" t="s">
        <v>29</v>
      </c>
      <c r="F7" s="6">
        <f t="shared" ref="F7:J7" si="1">F6*$F$3</f>
        <v>50000</v>
      </c>
      <c r="G7" s="6">
        <f t="shared" si="1"/>
        <v>50000</v>
      </c>
      <c r="H7" s="6">
        <f t="shared" si="1"/>
        <v>50000</v>
      </c>
      <c r="I7" s="6">
        <f t="shared" si="1"/>
        <v>50000</v>
      </c>
      <c r="J7" s="6">
        <f t="shared" si="1"/>
        <v>50000</v>
      </c>
    </row>
    <row r="8" ht="15.75" customHeight="1">
      <c r="A8" s="9" t="s">
        <v>30</v>
      </c>
      <c r="B8" s="22">
        <f>1000000*B4</f>
        <v>50000</v>
      </c>
      <c r="E8" s="9" t="s">
        <v>31</v>
      </c>
      <c r="F8" s="6">
        <f>F7</f>
        <v>50000</v>
      </c>
      <c r="G8" s="6">
        <f t="shared" ref="G8:J8" si="2">F8+G7</f>
        <v>100000</v>
      </c>
      <c r="H8" s="6">
        <f t="shared" si="2"/>
        <v>150000</v>
      </c>
      <c r="I8" s="6">
        <f t="shared" si="2"/>
        <v>200000</v>
      </c>
      <c r="J8" s="6">
        <f t="shared" si="2"/>
        <v>250000</v>
      </c>
    </row>
    <row r="9" ht="15.75" customHeight="1">
      <c r="A9" s="9"/>
      <c r="B9" s="22"/>
      <c r="E9" s="9" t="s">
        <v>32</v>
      </c>
      <c r="F9" s="19">
        <v>9000000.0</v>
      </c>
      <c r="G9" s="20">
        <v>1.2E7</v>
      </c>
      <c r="H9" s="20">
        <v>2.0E7</v>
      </c>
      <c r="I9" s="20">
        <v>2.0E7</v>
      </c>
      <c r="J9" s="21">
        <v>2.0E7</v>
      </c>
      <c r="K9" s="6"/>
    </row>
    <row r="10" ht="15.75" customHeight="1">
      <c r="A10" s="9" t="s">
        <v>33</v>
      </c>
      <c r="B10" s="16">
        <v>9000000.0</v>
      </c>
      <c r="E10" s="9" t="s">
        <v>34</v>
      </c>
      <c r="F10" s="6">
        <f t="shared" ref="F10:J10" si="3">F9*$F$3</f>
        <v>450000</v>
      </c>
      <c r="G10" s="6">
        <f t="shared" si="3"/>
        <v>600000</v>
      </c>
      <c r="H10" s="6">
        <f t="shared" si="3"/>
        <v>1000000</v>
      </c>
      <c r="I10" s="6">
        <f t="shared" si="3"/>
        <v>1000000</v>
      </c>
      <c r="J10" s="6">
        <f t="shared" si="3"/>
        <v>1000000</v>
      </c>
    </row>
    <row r="11" ht="15.75" customHeight="1">
      <c r="A11" s="9" t="s">
        <v>35</v>
      </c>
      <c r="B11" s="17">
        <f>B3*10</f>
        <v>1000</v>
      </c>
      <c r="C11" s="9" t="s">
        <v>26</v>
      </c>
    </row>
    <row r="12" ht="15.75" customHeight="1">
      <c r="A12" s="9" t="s">
        <v>36</v>
      </c>
      <c r="B12" s="22">
        <f>B10/B11</f>
        <v>9000</v>
      </c>
      <c r="E12" s="9" t="s">
        <v>16</v>
      </c>
      <c r="F12" s="6">
        <v>-20000.0</v>
      </c>
      <c r="G12" s="6">
        <v>0.0</v>
      </c>
      <c r="H12" s="6">
        <v>0.0</v>
      </c>
      <c r="I12" s="6">
        <v>0.0</v>
      </c>
      <c r="J12" s="6">
        <v>0.0</v>
      </c>
    </row>
    <row r="13" ht="15.75" customHeight="1">
      <c r="A13" s="9" t="s">
        <v>37</v>
      </c>
      <c r="B13" s="22">
        <f>B12*0.05</f>
        <v>450</v>
      </c>
      <c r="E13" s="9" t="s">
        <v>17</v>
      </c>
      <c r="F13" s="6">
        <v>-90000.0</v>
      </c>
      <c r="G13" s="6">
        <v>-90000.0</v>
      </c>
      <c r="H13" s="6">
        <v>-90000.0</v>
      </c>
      <c r="I13" s="6">
        <v>-90000.0</v>
      </c>
      <c r="J13" s="6">
        <v>-90000.0</v>
      </c>
    </row>
    <row r="14" ht="15.75" customHeight="1">
      <c r="E14" s="23" t="s">
        <v>38</v>
      </c>
      <c r="F14" s="24">
        <f t="shared" ref="F14:J14" si="4">0.05*F9</f>
        <v>450000</v>
      </c>
      <c r="G14" s="24">
        <f t="shared" si="4"/>
        <v>600000</v>
      </c>
      <c r="H14" s="24">
        <f t="shared" si="4"/>
        <v>1000000</v>
      </c>
      <c r="I14" s="24">
        <f t="shared" si="4"/>
        <v>1000000</v>
      </c>
      <c r="J14" s="24">
        <f t="shared" si="4"/>
        <v>1000000</v>
      </c>
    </row>
    <row r="15" ht="15.75" customHeight="1">
      <c r="A15" s="9" t="s">
        <v>39</v>
      </c>
      <c r="B15" s="18">
        <v>15.0</v>
      </c>
      <c r="C15" s="9" t="s">
        <v>26</v>
      </c>
      <c r="E15" s="9" t="s">
        <v>18</v>
      </c>
      <c r="F15" s="6">
        <f t="shared" ref="F15:J15" si="5">SUM(F12:F14)</f>
        <v>340000</v>
      </c>
      <c r="G15" s="6">
        <f t="shared" si="5"/>
        <v>510000</v>
      </c>
      <c r="H15" s="6">
        <f t="shared" si="5"/>
        <v>910000</v>
      </c>
      <c r="I15" s="6">
        <f t="shared" si="5"/>
        <v>910000</v>
      </c>
      <c r="J15" s="6">
        <f t="shared" si="5"/>
        <v>910000</v>
      </c>
    </row>
    <row r="16" ht="15.75" customHeight="1">
      <c r="A16" s="9"/>
      <c r="E16" s="9" t="s">
        <v>19</v>
      </c>
      <c r="F16" s="6">
        <f>F10</f>
        <v>450000</v>
      </c>
      <c r="G16" s="6">
        <f t="shared" ref="G16:J16" si="6">F16+G10</f>
        <v>1050000</v>
      </c>
      <c r="H16" s="6">
        <f t="shared" si="6"/>
        <v>2050000</v>
      </c>
      <c r="I16" s="6">
        <f t="shared" si="6"/>
        <v>3050000</v>
      </c>
      <c r="J16" s="6">
        <f t="shared" si="6"/>
        <v>4050000</v>
      </c>
    </row>
    <row r="17" ht="15.75" customHeight="1">
      <c r="A17" s="9" t="s">
        <v>40</v>
      </c>
      <c r="B17" s="9">
        <f>B3*B15-B3</f>
        <v>1400</v>
      </c>
      <c r="E17" s="9" t="s">
        <v>20</v>
      </c>
      <c r="F17" s="6">
        <f>F15</f>
        <v>340000</v>
      </c>
      <c r="G17" s="6">
        <f t="shared" ref="G17:J17" si="7">F17+G15</f>
        <v>850000</v>
      </c>
      <c r="H17" s="6">
        <f t="shared" si="7"/>
        <v>1760000</v>
      </c>
      <c r="I17" s="6">
        <f t="shared" si="7"/>
        <v>2670000</v>
      </c>
      <c r="J17" s="6">
        <f t="shared" si="7"/>
        <v>3580000</v>
      </c>
    </row>
    <row r="18" ht="15.75" customHeight="1">
      <c r="A18" s="9"/>
    </row>
    <row r="19" ht="15.75" customHeight="1">
      <c r="A19" s="9" t="s">
        <v>41</v>
      </c>
      <c r="B19" s="9">
        <v>1000.0</v>
      </c>
    </row>
    <row r="20" ht="15.75" customHeight="1">
      <c r="A20" s="9" t="s">
        <v>42</v>
      </c>
      <c r="B20" s="22">
        <f>B19*B12</f>
        <v>9000000</v>
      </c>
    </row>
    <row r="21" ht="15.75" customHeight="1">
      <c r="A21" s="9" t="s">
        <v>43</v>
      </c>
      <c r="B21" s="22">
        <f>B19*B13</f>
        <v>450000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2021-01-12T15:23:38Z</dcterms:created>
</cp:coreProperties>
</file>